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kalna/Desktop/EQF/4_TechTower/"/>
    </mc:Choice>
  </mc:AlternateContent>
  <xr:revisionPtr revIDLastSave="0" documentId="13_ncr:1_{37DBAF9F-356F-834C-A9A7-C8FD97C014F9}" xr6:coauthVersionLast="47" xr6:coauthVersionMax="47" xr10:uidLastSave="{00000000-0000-0000-0000-000000000000}"/>
  <bookViews>
    <workbookView xWindow="0" yWindow="720" windowWidth="28800" windowHeight="15720" xr2:uid="{C43AFCD4-710B-435F-AC9B-AB5A16C3BE26}"/>
  </bookViews>
  <sheets>
    <sheet name="Plzeň" sheetId="1" r:id="rId1"/>
  </sheets>
  <definedNames>
    <definedName name="_xlnm._FilterDatabase" localSheetId="0" hidden="1">Plzeň!$B$4:$D$8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48" i="1"/>
  <c r="H38" i="1"/>
  <c r="H25" i="1"/>
  <c r="H50" i="1" l="1"/>
  <c r="H28" i="1"/>
  <c r="H34" i="1"/>
  <c r="H33" i="1"/>
  <c r="H32" i="1"/>
  <c r="H35" i="1" l="1"/>
  <c r="H27" i="1"/>
  <c r="H26" i="1"/>
  <c r="H23" i="1"/>
  <c r="H61" i="1"/>
  <c r="H49" i="1"/>
  <c r="H47" i="1"/>
  <c r="H22" i="1"/>
  <c r="H24" i="1"/>
  <c r="H29" i="1"/>
  <c r="H75" i="1"/>
  <c r="H54" i="1"/>
  <c r="H76" i="1"/>
  <c r="H40" i="1"/>
  <c r="H41" i="1"/>
  <c r="H42" i="1"/>
  <c r="H43" i="1"/>
  <c r="H44" i="1"/>
  <c r="H59" i="1"/>
  <c r="H64" i="1"/>
  <c r="H65" i="1"/>
  <c r="H66" i="1"/>
  <c r="H67" i="1"/>
  <c r="H56" i="1"/>
  <c r="H45" i="1"/>
  <c r="H46" i="1"/>
  <c r="H17" i="1"/>
  <c r="H18" i="1"/>
  <c r="H19" i="1"/>
  <c r="H20" i="1"/>
  <c r="H21" i="1"/>
  <c r="H16" i="1"/>
  <c r="H30" i="1" l="1"/>
  <c r="H51" i="1"/>
  <c r="H68" i="1"/>
  <c r="H72" i="1" s="1"/>
  <c r="G72" i="1" s="1"/>
  <c r="H77" i="1"/>
  <c r="H55" i="1"/>
  <c r="H57" i="1"/>
  <c r="H58" i="1"/>
  <c r="H70" i="1" l="1"/>
  <c r="G70" i="1" s="1"/>
  <c r="H53" i="1"/>
  <c r="H62" i="1" s="1"/>
  <c r="H71" i="1" s="1"/>
  <c r="G71" i="1" s="1"/>
  <c r="H73" i="1" l="1"/>
  <c r="G73" i="1"/>
</calcChain>
</file>

<file path=xl/sharedStrings.xml><?xml version="1.0" encoding="utf-8"?>
<sst xmlns="http://schemas.openxmlformats.org/spreadsheetml/2006/main" count="174" uniqueCount="105">
  <si>
    <t xml:space="preserve">Podrobnosti k akci: </t>
  </si>
  <si>
    <t>Cena v Kč kg/ks</t>
  </si>
  <si>
    <t>Množství</t>
  </si>
  <si>
    <t>Cena celkem</t>
  </si>
  <si>
    <t xml:space="preserve">1 ks </t>
  </si>
  <si>
    <t>1 l</t>
  </si>
  <si>
    <t>1 ks</t>
  </si>
  <si>
    <t>0,33 l</t>
  </si>
  <si>
    <t>Royal crown cola, Royal crown cola light</t>
  </si>
  <si>
    <t xml:space="preserve">Práce obsluha Kč / hod </t>
  </si>
  <si>
    <t xml:space="preserve">Místo doručení: </t>
  </si>
  <si>
    <t xml:space="preserve">Datum a čas doručení: </t>
  </si>
  <si>
    <t xml:space="preserve">Počet osob: </t>
  </si>
  <si>
    <t xml:space="preserve">Coffee break slané občerstvení </t>
  </si>
  <si>
    <t xml:space="preserve">Coffee break sladké občerstvení </t>
  </si>
  <si>
    <t>Nápoje</t>
  </si>
  <si>
    <t xml:space="preserve">Inventář sklo / porcelán CB </t>
  </si>
  <si>
    <t xml:space="preserve">1 os </t>
  </si>
  <si>
    <t xml:space="preserve">Doprava po městě / paušál </t>
  </si>
  <si>
    <t>Doprava mimo město / paušál na km</t>
  </si>
  <si>
    <t>DPH 12 %</t>
  </si>
  <si>
    <t>DPH 21 %</t>
  </si>
  <si>
    <t>Tvarohový míša s čokoládou / sklo</t>
  </si>
  <si>
    <t xml:space="preserve">Jablečný štrúdl </t>
  </si>
  <si>
    <t>Ve</t>
  </si>
  <si>
    <t xml:space="preserve">V </t>
  </si>
  <si>
    <t>1,3,7</t>
  </si>
  <si>
    <t>3,7,</t>
  </si>
  <si>
    <t>1,3,7,10</t>
  </si>
  <si>
    <t xml:space="preserve">Volitelné </t>
  </si>
  <si>
    <t xml:space="preserve">Záloha sklenička </t>
  </si>
  <si>
    <t xml:space="preserve">Vráceno </t>
  </si>
  <si>
    <t xml:space="preserve">Rozdíl </t>
  </si>
  <si>
    <t xml:space="preserve">Ve </t>
  </si>
  <si>
    <t>10 ks</t>
  </si>
  <si>
    <t xml:space="preserve">Káva Julius Meinl - překapávaná káva </t>
  </si>
  <si>
    <t xml:space="preserve">Kanapka s koprovým creme fraiche a uzeným lososem </t>
  </si>
  <si>
    <t>Káva Julius Meinl - kávovary a kondimenty</t>
  </si>
  <si>
    <t>CENY včetně DPH</t>
  </si>
  <si>
    <t>Kanapka s kachním rilletes, červená cibulka, hráškový klíček</t>
  </si>
  <si>
    <t>Kanapka s hráškovým creme fresh, ředkvičkové klíčky</t>
  </si>
  <si>
    <t>Kanapka s humusem a pečenou paprikou, smažená cibulka</t>
  </si>
  <si>
    <t>Kanapka s pomazánkou z řepy, mozzarella, klíčky</t>
  </si>
  <si>
    <t>Kanapka se škvarkovou pomazánkou, kyselá cibulka, okurka</t>
  </si>
  <si>
    <t>Kanapka s medovo-hořčičnou majonézou, pečený roastbeef</t>
  </si>
  <si>
    <t>Mechový dort s borůvkami / sklo</t>
  </si>
  <si>
    <t>Mrkvový dezert s tiramisu krémem / sklo</t>
  </si>
  <si>
    <t xml:space="preserve">125 ml </t>
  </si>
  <si>
    <t>CELKEM slané občerstvení</t>
  </si>
  <si>
    <t xml:space="preserve">Celkem občerstvení </t>
  </si>
  <si>
    <t xml:space="preserve">Celkem nápoje </t>
  </si>
  <si>
    <t>Celkem služby</t>
  </si>
  <si>
    <t>Cena akce celkem včetně DPH</t>
  </si>
  <si>
    <t xml:space="preserve">CELKEM sladké občerstvení </t>
  </si>
  <si>
    <t xml:space="preserve">CELKEM nápoje </t>
  </si>
  <si>
    <t xml:space="preserve">CELKEM služby </t>
  </si>
  <si>
    <t>Minimální hodnota objednávky 1.500 Kč včetně DPH.</t>
  </si>
  <si>
    <t xml:space="preserve">Sazba DPH </t>
  </si>
  <si>
    <t>bez DPH</t>
  </si>
  <si>
    <t>vč.DPH</t>
  </si>
  <si>
    <t>Alergen</t>
  </si>
  <si>
    <t xml:space="preserve">Ks </t>
  </si>
  <si>
    <t xml:space="preserve">čepovaný Pilsner Urquell, Víno, Kofola - po domluvě </t>
  </si>
  <si>
    <t>Rozpočet na osobu:</t>
  </si>
  <si>
    <t>V / Ve</t>
  </si>
  <si>
    <t>Kanapky v bezlepkové variantě (zde uveďte celkový počet z výše uvedených)</t>
  </si>
  <si>
    <t>Plněná minikaiserka mix</t>
  </si>
  <si>
    <t xml:space="preserve">Miniřízečky kuřecí </t>
  </si>
  <si>
    <t xml:space="preserve">Miniřízečky vepřové </t>
  </si>
  <si>
    <t>1 kg</t>
  </si>
  <si>
    <t>CELKEM obědová nabídka</t>
  </si>
  <si>
    <t>Zeleninové hranolky s bylinkovým dipem</t>
  </si>
  <si>
    <t>Ovocná mísa</t>
  </si>
  <si>
    <t>1,3,4,7</t>
  </si>
  <si>
    <t>Plněná celozrnná bageta ½</t>
  </si>
  <si>
    <t>Plněný mini croissant mix (nelze bezlepek)</t>
  </si>
  <si>
    <t>Čaj  (mátový, černý, zelený, ovocný), med, citron</t>
  </si>
  <si>
    <t>Domácí limonáda bezinková, jahodová / dle nabídky</t>
  </si>
  <si>
    <t>Džbán voda s citronem 1 l / perlivá, neperlivá</t>
  </si>
  <si>
    <t>Džus / jablko, pomeranč</t>
  </si>
  <si>
    <t xml:space="preserve">Zákazník, fakturační údaje - vyplní zákazník: </t>
  </si>
  <si>
    <t>Číslo objednávky zákazníka:</t>
  </si>
  <si>
    <t xml:space="preserve">Vážení zákazníci, při objednávkách minimálně 72 hodin dopředu a při množství min. 15 ks od jednoho druhu můžete vybírat ze všech položek z naší nabídky. V případě kratšího času mezi objednávkou a realizací Vaší akce, případně při nižším počtu objednávaných porcí prosím nechte výběr na nás.  </t>
  </si>
  <si>
    <t>nabídky komunikujte na e-mailu techtower@equifarm.cz</t>
  </si>
  <si>
    <t>Počet osob:</t>
  </si>
  <si>
    <t>Podrobnosti k akci:</t>
  </si>
  <si>
    <t xml:space="preserve">Číslo objednávky: </t>
  </si>
  <si>
    <t xml:space="preserve">Kontaktní osoba: </t>
  </si>
  <si>
    <r>
      <t xml:space="preserve">Dezerty ve skle - vratná záloha za skleničku 10 Kč </t>
    </r>
    <r>
      <rPr>
        <sz val="11"/>
        <color theme="1"/>
        <rFont val="Bookman Old Style"/>
        <family val="1"/>
      </rPr>
      <t>(děkujeme, že s námi podporujete udržitelnost)</t>
    </r>
  </si>
  <si>
    <r>
      <rPr>
        <b/>
        <sz val="11"/>
        <color rgb="FF000000"/>
        <rFont val="Bookman Old Style"/>
        <family val="1"/>
      </rPr>
      <t>SLUŽBY</t>
    </r>
    <r>
      <rPr>
        <b/>
        <sz val="11"/>
        <color indexed="8"/>
        <rFont val="Bookman Old Style"/>
        <family val="1"/>
      </rPr>
      <t xml:space="preserve"> (příprava a obsluha akcí, servírované obědy apod.)</t>
    </r>
  </si>
  <si>
    <t>Fakturační údaje:</t>
  </si>
  <si>
    <t xml:space="preserve">1,3,7 </t>
  </si>
  <si>
    <t>Cheesecake s malinovým přelivem / sklo</t>
  </si>
  <si>
    <t xml:space="preserve">Koláček mix náplní </t>
  </si>
  <si>
    <t>Dezert špička/sklo</t>
  </si>
  <si>
    <t xml:space="preserve"> Mini věneček s čokoládovou polevou</t>
  </si>
  <si>
    <t>Mini větrník</t>
  </si>
  <si>
    <t>Aktualizace 3.10. 2025</t>
  </si>
  <si>
    <t>Čokoládový tvaroh s višněmi/sklo</t>
  </si>
  <si>
    <t>1,3,7,8</t>
  </si>
  <si>
    <t>EQF CENÍK COFFEE BREAKS A AKCE - PLZEŇ</t>
  </si>
  <si>
    <t>Zákazník - IČO:</t>
  </si>
  <si>
    <t>Obědová nabídka (po domluvě)</t>
  </si>
  <si>
    <t>Koláč - borůvkový, jahodový, rybízový</t>
  </si>
  <si>
    <t>Cheesecake - jahodový, malinový, mangový/sklo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</si>
</sst>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\ _K_č"/>
    <numFmt numFmtId="166" formatCode="#,##0\ &quot;Kč&quot;;[Red]#,##0\ &quot;Kč&quot;"/>
  </numFmts>
  <fonts count="2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Bookman Old Style"/>
      <family val="1"/>
    </font>
    <font>
      <sz val="11"/>
      <name val="Bookman Old Style"/>
      <family val="1"/>
    </font>
    <font>
      <sz val="11"/>
      <color indexed="8"/>
      <name val="Bookman Old Style"/>
      <family val="1"/>
    </font>
    <font>
      <b/>
      <sz val="11"/>
      <color theme="1"/>
      <name val="Bookman Old Style"/>
      <family val="1"/>
    </font>
    <font>
      <sz val="11"/>
      <color rgb="FFFF0000"/>
      <name val="Bookman Old Style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indexed="8"/>
      <name val="Bookman Old Style"/>
      <family val="1"/>
    </font>
    <font>
      <b/>
      <sz val="11"/>
      <color rgb="FF000000"/>
      <name val="Bookman Old Style"/>
      <family val="1"/>
    </font>
    <font>
      <sz val="11"/>
      <color rgb="FF000000"/>
      <name val="Bookman Old Style"/>
      <family val="1"/>
    </font>
    <font>
      <sz val="11"/>
      <color rgb="FF000000"/>
      <name val="Trebuchet MS"/>
      <family val="2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11"/>
      <color rgb="FF002060"/>
      <name val="Calibri Light"/>
      <family val="2"/>
    </font>
    <font>
      <b/>
      <sz val="11"/>
      <color rgb="FF002060"/>
      <name val="Calibri Light"/>
      <family val="2"/>
    </font>
    <font>
      <b/>
      <sz val="11"/>
      <color rgb="FF0000DC"/>
      <name val="Calibri Light"/>
      <family val="2"/>
    </font>
    <font>
      <sz val="11"/>
      <color rgb="FF0000DC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5D7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39">
    <xf numFmtId="0" fontId="0" fillId="0" borderId="0" xfId="0"/>
    <xf numFmtId="49" fontId="6" fillId="4" borderId="2" xfId="1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 applyProtection="1">
      <alignment horizontal="center" vertical="center"/>
      <protection locked="0"/>
    </xf>
    <xf numFmtId="49" fontId="7" fillId="4" borderId="2" xfId="0" applyNumberFormat="1" applyFont="1" applyFill="1" applyBorder="1" applyAlignment="1">
      <alignment horizontal="center" vertical="center" wrapText="1" readingOrder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wrapText="1"/>
      <protection locked="0"/>
    </xf>
    <xf numFmtId="0" fontId="9" fillId="0" borderId="5" xfId="0" applyFont="1" applyBorder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9" fillId="0" borderId="18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49" fontId="7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2" xfId="0" applyFont="1" applyFill="1" applyBorder="1"/>
    <xf numFmtId="164" fontId="6" fillId="4" borderId="2" xfId="1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164" fontId="5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14" fontId="5" fillId="4" borderId="2" xfId="0" applyNumberFormat="1" applyFont="1" applyFill="1" applyBorder="1"/>
    <xf numFmtId="0" fontId="5" fillId="4" borderId="2" xfId="0" applyFont="1" applyFill="1" applyBorder="1" applyAlignment="1">
      <alignment horizontal="left" vertical="center"/>
    </xf>
    <xf numFmtId="164" fontId="6" fillId="8" borderId="2" xfId="1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 applyProtection="1">
      <alignment horizontal="center" vertical="center"/>
      <protection locked="0"/>
    </xf>
    <xf numFmtId="164" fontId="5" fillId="8" borderId="2" xfId="0" applyNumberFormat="1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 applyProtection="1">
      <alignment horizontal="center"/>
      <protection locked="0"/>
    </xf>
    <xf numFmtId="164" fontId="8" fillId="7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8" fillId="7" borderId="6" xfId="0" applyFont="1" applyFill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164" fontId="5" fillId="4" borderId="2" xfId="0" applyNumberFormat="1" applyFont="1" applyFill="1" applyBorder="1" applyAlignment="1" applyProtection="1">
      <alignment horizontal="center"/>
      <protection locked="0"/>
    </xf>
    <xf numFmtId="0" fontId="8" fillId="9" borderId="2" xfId="0" applyFont="1" applyFill="1" applyBorder="1" applyAlignment="1" applyProtection="1">
      <alignment horizontal="center"/>
      <protection locked="0"/>
    </xf>
    <xf numFmtId="164" fontId="8" fillId="9" borderId="2" xfId="0" applyNumberFormat="1" applyFont="1" applyFill="1" applyBorder="1" applyAlignment="1" applyProtection="1">
      <alignment horizontal="center"/>
      <protection locked="0"/>
    </xf>
    <xf numFmtId="166" fontId="5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164" fontId="6" fillId="4" borderId="2" xfId="1" applyNumberFormat="1" applyFont="1" applyFill="1" applyBorder="1" applyAlignment="1" applyProtection="1">
      <alignment horizontal="center" vertical="center"/>
      <protection locked="0"/>
    </xf>
    <xf numFmtId="49" fontId="7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4" borderId="2" xfId="0" applyNumberFormat="1" applyFont="1" applyFill="1" applyBorder="1" applyAlignment="1">
      <alignment horizontal="center" vertical="center" wrapText="1" readingOrder="1"/>
    </xf>
    <xf numFmtId="3" fontId="5" fillId="4" borderId="2" xfId="0" applyNumberFormat="1" applyFont="1" applyFill="1" applyBorder="1" applyAlignment="1" applyProtection="1">
      <alignment horizontal="center" vertical="center"/>
      <protection locked="0"/>
    </xf>
    <xf numFmtId="164" fontId="7" fillId="4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49" fontId="5" fillId="0" borderId="10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 applyProtection="1">
      <alignment horizontal="center" vertical="center"/>
      <protection locked="0"/>
    </xf>
    <xf numFmtId="9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164" fontId="8" fillId="5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5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165" fontId="5" fillId="0" borderId="4" xfId="0" applyNumberFormat="1" applyFont="1" applyBorder="1" applyAlignment="1" applyProtection="1">
      <alignment horizontal="center"/>
      <protection locked="0"/>
    </xf>
    <xf numFmtId="0" fontId="8" fillId="6" borderId="2" xfId="0" applyFont="1" applyFill="1" applyBorder="1" applyAlignment="1" applyProtection="1">
      <alignment horizontal="center"/>
      <protection locked="0"/>
    </xf>
    <xf numFmtId="165" fontId="8" fillId="6" borderId="2" xfId="0" applyNumberFormat="1" applyFont="1" applyFill="1" applyBorder="1" applyAlignment="1" applyProtection="1">
      <alignment horizontal="center"/>
      <protection locked="0"/>
    </xf>
    <xf numFmtId="164" fontId="5" fillId="6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0" borderId="0" xfId="0" applyFont="1"/>
    <xf numFmtId="0" fontId="2" fillId="0" borderId="0" xfId="2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>
      <alignment horizontal="left"/>
    </xf>
    <xf numFmtId="166" fontId="5" fillId="4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 applyProtection="1">
      <alignment horizontal="left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left" vertical="center"/>
      <protection locked="0"/>
    </xf>
    <xf numFmtId="49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12" fillId="5" borderId="11" xfId="1" applyFont="1" applyFill="1" applyBorder="1" applyAlignment="1" applyProtection="1">
      <alignment horizontal="center" vertical="center"/>
      <protection locked="0"/>
    </xf>
    <xf numFmtId="0" fontId="12" fillId="5" borderId="12" xfId="1" applyFont="1" applyFill="1" applyBorder="1" applyAlignment="1" applyProtection="1">
      <alignment horizontal="center" vertical="center"/>
      <protection locked="0"/>
    </xf>
    <xf numFmtId="0" fontId="12" fillId="5" borderId="1" xfId="1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8" fillId="5" borderId="11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49" fontId="14" fillId="5" borderId="11" xfId="0" applyNumberFormat="1" applyFont="1" applyFill="1" applyBorder="1" applyAlignment="1" applyProtection="1">
      <alignment horizontal="center" vertical="center" wrapText="1" readingOrder="1"/>
      <protection locked="0"/>
    </xf>
    <xf numFmtId="49" fontId="14" fillId="5" borderId="12" xfId="0" applyNumberFormat="1" applyFont="1" applyFill="1" applyBorder="1" applyAlignment="1" applyProtection="1">
      <alignment horizontal="center" vertical="center" wrapText="1" readingOrder="1"/>
      <protection locked="0"/>
    </xf>
    <xf numFmtId="49" fontId="14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6" fillId="8" borderId="2" xfId="1" applyNumberFormat="1" applyFont="1" applyFill="1" applyBorder="1" applyAlignment="1">
      <alignment horizontal="left" vertical="center"/>
    </xf>
    <xf numFmtId="0" fontId="8" fillId="5" borderId="12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>
      <alignment wrapText="1"/>
    </xf>
    <xf numFmtId="0" fontId="9" fillId="0" borderId="15" xfId="0" applyFont="1" applyBorder="1" applyAlignment="1" applyProtection="1">
      <alignment horizontal="center" wrapText="1"/>
      <protection locked="0"/>
    </xf>
    <xf numFmtId="0" fontId="9" fillId="0" borderId="16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 applyProtection="1">
      <alignment wrapText="1"/>
      <protection locked="0"/>
    </xf>
    <xf numFmtId="0" fontId="9" fillId="0" borderId="17" xfId="0" applyFont="1" applyBorder="1" applyAlignment="1" applyProtection="1">
      <alignment wrapText="1"/>
      <protection locked="0"/>
    </xf>
    <xf numFmtId="0" fontId="9" fillId="0" borderId="19" xfId="0" applyFont="1" applyBorder="1" applyAlignment="1">
      <alignment wrapText="1"/>
    </xf>
    <xf numFmtId="0" fontId="9" fillId="0" borderId="19" xfId="0" applyFont="1" applyBorder="1" applyAlignment="1" applyProtection="1">
      <alignment wrapText="1"/>
      <protection locked="0"/>
    </xf>
    <xf numFmtId="0" fontId="9" fillId="0" borderId="20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17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</cellXfs>
  <cellStyles count="3">
    <cellStyle name="Hypertextový odkaz" xfId="2" builtinId="8"/>
    <cellStyle name="Normální" xfId="0" builtinId="0"/>
    <cellStyle name="Normální 2" xfId="1" xr:uid="{A4FA55D6-E5E4-4419-A6B9-6C4A059151E3}"/>
  </cellStyles>
  <dxfs count="0"/>
  <tableStyles count="0" defaultTableStyle="TableStyleMedium2" defaultPivotStyle="PivotStyleLight16"/>
  <colors>
    <mruColors>
      <color rgb="FFFDE5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656167</xdr:colOff>
      <xdr:row>4</xdr:row>
      <xdr:rowOff>103280</xdr:rowOff>
    </xdr:from>
    <xdr:to>
      <xdr:col>7</xdr:col>
      <xdr:colOff>344768</xdr:colOff>
      <xdr:row>7</xdr:row>
      <xdr:rowOff>37271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8CF24E9-634A-4E99-9415-7AAA2FD89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0417" y="1828363"/>
          <a:ext cx="677334" cy="63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chtower@equifar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CEB8-7F7C-4E1C-B966-11EB01AD1F17}">
  <sheetPr>
    <pageSetUpPr fitToPage="1"/>
  </sheetPr>
  <dimension ref="A1:O113"/>
  <sheetViews>
    <sheetView tabSelected="1" topLeftCell="B15" zoomScale="181" zoomScaleNormal="120" workbookViewId="0">
      <selection activeCell="G20" sqref="G20"/>
    </sheetView>
  </sheetViews>
  <sheetFormatPr baseColWidth="10" defaultColWidth="8.83203125" defaultRowHeight="15"/>
  <cols>
    <col min="1" max="1" width="8.5" style="66" hidden="1" customWidth="1"/>
    <col min="2" max="2" width="9.83203125" style="66" customWidth="1"/>
    <col min="3" max="3" width="8.5" style="67" customWidth="1"/>
    <col min="4" max="4" width="9.33203125" style="67" customWidth="1"/>
    <col min="5" max="5" width="55.1640625" style="67" customWidth="1"/>
    <col min="6" max="6" width="13.83203125" style="67" customWidth="1"/>
    <col min="7" max="7" width="13" style="67" customWidth="1"/>
    <col min="8" max="8" width="12" style="67" customWidth="1"/>
    <col min="9" max="10" width="8.5" customWidth="1"/>
  </cols>
  <sheetData>
    <row r="1" spans="1:12">
      <c r="A1" s="81" t="s">
        <v>100</v>
      </c>
      <c r="B1" s="82"/>
      <c r="C1" s="82"/>
      <c r="D1" s="82"/>
      <c r="E1" s="82"/>
      <c r="F1" s="82"/>
      <c r="G1" s="82"/>
      <c r="H1" s="83"/>
    </row>
    <row r="2" spans="1:12">
      <c r="A2" s="84"/>
      <c r="B2" s="85"/>
      <c r="C2" s="85"/>
      <c r="D2" s="85"/>
      <c r="E2" s="85"/>
      <c r="F2" s="85"/>
      <c r="G2" s="85"/>
      <c r="H2" s="86"/>
    </row>
    <row r="3" spans="1:12" ht="60" customHeight="1" thickBot="1">
      <c r="A3" s="87" t="s">
        <v>82</v>
      </c>
      <c r="B3" s="88"/>
      <c r="C3" s="88"/>
      <c r="D3" s="88"/>
      <c r="E3" s="88"/>
      <c r="F3" s="88"/>
      <c r="G3" s="88"/>
      <c r="H3" s="89"/>
    </row>
    <row r="4" spans="1:12" ht="18" customHeight="1">
      <c r="A4" s="6" t="s">
        <v>11</v>
      </c>
      <c r="B4" s="135" t="s">
        <v>11</v>
      </c>
      <c r="C4" s="136"/>
      <c r="D4" s="136"/>
      <c r="E4" s="137"/>
      <c r="F4" s="137"/>
      <c r="G4" s="137"/>
      <c r="H4" s="138"/>
    </row>
    <row r="5" spans="1:12" ht="18" customHeight="1">
      <c r="A5" s="7" t="s">
        <v>10</v>
      </c>
      <c r="B5" s="114" t="s">
        <v>10</v>
      </c>
      <c r="C5" s="115"/>
      <c r="D5" s="115"/>
      <c r="E5" s="118"/>
      <c r="F5" s="118"/>
      <c r="G5" s="118"/>
      <c r="H5" s="119"/>
    </row>
    <row r="6" spans="1:12" ht="18" customHeight="1">
      <c r="A6" s="7" t="s">
        <v>12</v>
      </c>
      <c r="B6" s="114" t="s">
        <v>84</v>
      </c>
      <c r="C6" s="115"/>
      <c r="D6" s="115"/>
      <c r="E6" s="133"/>
      <c r="F6" s="133"/>
      <c r="G6" s="133"/>
      <c r="H6" s="134"/>
    </row>
    <row r="7" spans="1:12" ht="18" customHeight="1">
      <c r="A7" s="7" t="s">
        <v>63</v>
      </c>
      <c r="B7" s="114" t="s">
        <v>63</v>
      </c>
      <c r="C7" s="115"/>
      <c r="D7" s="115"/>
      <c r="E7" s="118"/>
      <c r="F7" s="118"/>
      <c r="G7" s="118"/>
      <c r="H7" s="119"/>
    </row>
    <row r="8" spans="1:12" ht="18" customHeight="1" thickBot="1">
      <c r="A8" s="8" t="s">
        <v>0</v>
      </c>
      <c r="B8" s="116" t="s">
        <v>85</v>
      </c>
      <c r="C8" s="117"/>
      <c r="D8" s="117"/>
      <c r="E8" s="120"/>
      <c r="F8" s="120"/>
      <c r="G8" s="120"/>
      <c r="H8" s="121"/>
    </row>
    <row r="9" spans="1:12" ht="18" customHeight="1">
      <c r="A9" s="9" t="s">
        <v>80</v>
      </c>
      <c r="B9" s="122" t="s">
        <v>101</v>
      </c>
      <c r="C9" s="122"/>
      <c r="D9" s="122"/>
      <c r="E9" s="123"/>
      <c r="F9" s="123"/>
      <c r="G9" s="123"/>
      <c r="H9" s="124"/>
    </row>
    <row r="10" spans="1:12" ht="18" customHeight="1">
      <c r="A10" s="10"/>
      <c r="B10" s="125" t="s">
        <v>90</v>
      </c>
      <c r="C10" s="125"/>
      <c r="D10" s="125"/>
      <c r="E10" s="131"/>
      <c r="F10" s="131"/>
      <c r="G10" s="131"/>
      <c r="H10" s="132"/>
    </row>
    <row r="11" spans="1:12" s="11" customFormat="1" ht="18" customHeight="1">
      <c r="A11" s="10" t="s">
        <v>81</v>
      </c>
      <c r="B11" s="125" t="s">
        <v>86</v>
      </c>
      <c r="C11" s="125"/>
      <c r="D11" s="125"/>
      <c r="E11" s="126"/>
      <c r="F11" s="126"/>
      <c r="G11" s="126"/>
      <c r="H11" s="127"/>
    </row>
    <row r="12" spans="1:12" s="11" customFormat="1" ht="18" customHeight="1" thickBot="1">
      <c r="A12" s="12"/>
      <c r="B12" s="128" t="s">
        <v>87</v>
      </c>
      <c r="C12" s="128"/>
      <c r="D12" s="128"/>
      <c r="E12" s="129"/>
      <c r="F12" s="129"/>
      <c r="G12" s="129"/>
      <c r="H12" s="130"/>
    </row>
    <row r="13" spans="1:12" ht="18" customHeight="1">
      <c r="A13" s="13"/>
      <c r="B13" s="102" t="s">
        <v>83</v>
      </c>
      <c r="C13" s="103"/>
      <c r="D13" s="103"/>
      <c r="E13" s="103"/>
      <c r="F13" s="103"/>
      <c r="G13" s="103"/>
      <c r="H13" s="103"/>
    </row>
    <row r="14" spans="1:12" ht="32">
      <c r="A14" s="14" t="s">
        <v>60</v>
      </c>
      <c r="B14" s="14"/>
      <c r="C14" s="14" t="s">
        <v>64</v>
      </c>
      <c r="D14" s="14" t="s">
        <v>61</v>
      </c>
      <c r="E14" s="14" t="s">
        <v>38</v>
      </c>
      <c r="F14" s="15" t="s">
        <v>1</v>
      </c>
      <c r="G14" s="15" t="s">
        <v>2</v>
      </c>
      <c r="H14" s="15" t="s">
        <v>3</v>
      </c>
    </row>
    <row r="15" spans="1:12" ht="19" customHeight="1">
      <c r="A15" s="105" t="s">
        <v>13</v>
      </c>
      <c r="B15" s="106"/>
      <c r="C15" s="106"/>
      <c r="D15" s="106"/>
      <c r="E15" s="106"/>
      <c r="F15" s="106"/>
      <c r="G15" s="106"/>
      <c r="H15" s="107"/>
    </row>
    <row r="16" spans="1:12">
      <c r="A16" s="2" t="s">
        <v>26</v>
      </c>
      <c r="B16" s="16" t="s">
        <v>26</v>
      </c>
      <c r="C16" s="2"/>
      <c r="D16" s="2" t="s">
        <v>4</v>
      </c>
      <c r="E16" s="1" t="s">
        <v>39</v>
      </c>
      <c r="F16" s="17">
        <v>45</v>
      </c>
      <c r="G16" s="18"/>
      <c r="H16" s="19">
        <f t="shared" ref="H16:H17" si="0">F16*G16</f>
        <v>0</v>
      </c>
      <c r="K16" s="20"/>
      <c r="L16" s="20"/>
    </row>
    <row r="17" spans="1:12">
      <c r="A17" s="2" t="s">
        <v>26</v>
      </c>
      <c r="B17" s="21" t="s">
        <v>26</v>
      </c>
      <c r="C17" s="2" t="s">
        <v>24</v>
      </c>
      <c r="D17" s="2" t="s">
        <v>4</v>
      </c>
      <c r="E17" s="1" t="s">
        <v>40</v>
      </c>
      <c r="F17" s="17">
        <v>45</v>
      </c>
      <c r="G17" s="18"/>
      <c r="H17" s="19">
        <f t="shared" si="0"/>
        <v>0</v>
      </c>
      <c r="K17" s="20"/>
      <c r="L17" s="20"/>
    </row>
    <row r="18" spans="1:12">
      <c r="A18" s="2" t="s">
        <v>26</v>
      </c>
      <c r="B18" s="16" t="s">
        <v>26</v>
      </c>
      <c r="C18" s="2" t="s">
        <v>25</v>
      </c>
      <c r="D18" s="2" t="s">
        <v>4</v>
      </c>
      <c r="E18" s="1" t="s">
        <v>41</v>
      </c>
      <c r="F18" s="17">
        <v>45</v>
      </c>
      <c r="G18" s="18"/>
      <c r="H18" s="19">
        <f>F18*G18</f>
        <v>0</v>
      </c>
    </row>
    <row r="19" spans="1:12">
      <c r="A19" s="2" t="s">
        <v>28</v>
      </c>
      <c r="B19" s="16" t="s">
        <v>26</v>
      </c>
      <c r="C19" s="2" t="s">
        <v>24</v>
      </c>
      <c r="D19" s="2" t="s">
        <v>4</v>
      </c>
      <c r="E19" s="1" t="s">
        <v>42</v>
      </c>
      <c r="F19" s="17">
        <v>45</v>
      </c>
      <c r="G19" s="18"/>
      <c r="H19" s="19">
        <f>F19*G19</f>
        <v>0</v>
      </c>
    </row>
    <row r="20" spans="1:12">
      <c r="A20" s="2" t="s">
        <v>26</v>
      </c>
      <c r="B20" s="16" t="s">
        <v>28</v>
      </c>
      <c r="C20" s="2"/>
      <c r="D20" s="2" t="s">
        <v>4</v>
      </c>
      <c r="E20" s="1" t="s">
        <v>43</v>
      </c>
      <c r="F20" s="17">
        <v>45</v>
      </c>
      <c r="G20" s="18"/>
      <c r="H20" s="19">
        <f>F20*G20</f>
        <v>0</v>
      </c>
    </row>
    <row r="21" spans="1:12">
      <c r="A21" s="2" t="s">
        <v>26</v>
      </c>
      <c r="B21" s="16" t="s">
        <v>73</v>
      </c>
      <c r="C21" s="2"/>
      <c r="D21" s="2" t="s">
        <v>4</v>
      </c>
      <c r="E21" s="1" t="s">
        <v>36</v>
      </c>
      <c r="F21" s="17">
        <v>55</v>
      </c>
      <c r="G21" s="18"/>
      <c r="H21" s="19">
        <f>F21*G21</f>
        <v>0</v>
      </c>
    </row>
    <row r="22" spans="1:12">
      <c r="A22" s="2"/>
      <c r="B22" s="16" t="s">
        <v>28</v>
      </c>
      <c r="C22" s="2"/>
      <c r="D22" s="2" t="s">
        <v>6</v>
      </c>
      <c r="E22" s="1" t="s">
        <v>44</v>
      </c>
      <c r="F22" s="17">
        <v>55</v>
      </c>
      <c r="G22" s="18"/>
      <c r="H22" s="19">
        <f t="shared" ref="H22:H28" si="1">F22*G22</f>
        <v>0</v>
      </c>
    </row>
    <row r="23" spans="1:12">
      <c r="A23" s="2"/>
      <c r="B23" s="16" t="s">
        <v>26</v>
      </c>
      <c r="C23" s="2"/>
      <c r="D23" s="2" t="s">
        <v>4</v>
      </c>
      <c r="E23" s="1" t="s">
        <v>66</v>
      </c>
      <c r="F23" s="17">
        <v>60</v>
      </c>
      <c r="G23" s="18"/>
      <c r="H23" s="19">
        <f t="shared" si="1"/>
        <v>0</v>
      </c>
    </row>
    <row r="24" spans="1:12">
      <c r="A24" s="2"/>
      <c r="B24" s="22" t="s">
        <v>26</v>
      </c>
      <c r="C24" s="2"/>
      <c r="D24" s="2" t="s">
        <v>4</v>
      </c>
      <c r="E24" s="1" t="s">
        <v>75</v>
      </c>
      <c r="F24" s="17">
        <v>60</v>
      </c>
      <c r="G24" s="18"/>
      <c r="H24" s="19">
        <f t="shared" si="1"/>
        <v>0</v>
      </c>
    </row>
    <row r="25" spans="1:12">
      <c r="A25" s="2"/>
      <c r="B25" s="22" t="s">
        <v>26</v>
      </c>
      <c r="C25" s="2"/>
      <c r="D25" s="2" t="s">
        <v>4</v>
      </c>
      <c r="E25" s="1" t="s">
        <v>74</v>
      </c>
      <c r="F25" s="17">
        <v>50</v>
      </c>
      <c r="G25" s="18"/>
      <c r="H25" s="19">
        <f t="shared" si="1"/>
        <v>0</v>
      </c>
    </row>
    <row r="26" spans="1:12">
      <c r="A26" s="2"/>
      <c r="B26" s="22">
        <v>1.3</v>
      </c>
      <c r="C26" s="2"/>
      <c r="D26" s="2" t="s">
        <v>69</v>
      </c>
      <c r="E26" s="1" t="s">
        <v>67</v>
      </c>
      <c r="F26" s="17">
        <v>750</v>
      </c>
      <c r="G26" s="18"/>
      <c r="H26" s="19">
        <f t="shared" si="1"/>
        <v>0</v>
      </c>
    </row>
    <row r="27" spans="1:12">
      <c r="A27" s="2"/>
      <c r="B27" s="22">
        <v>1.3</v>
      </c>
      <c r="C27" s="2"/>
      <c r="D27" s="2" t="s">
        <v>69</v>
      </c>
      <c r="E27" s="1" t="s">
        <v>68</v>
      </c>
      <c r="F27" s="17">
        <v>750</v>
      </c>
      <c r="G27" s="18"/>
      <c r="H27" s="19">
        <f t="shared" si="1"/>
        <v>0</v>
      </c>
    </row>
    <row r="28" spans="1:12">
      <c r="A28" s="2"/>
      <c r="B28" s="22">
        <v>7</v>
      </c>
      <c r="C28" s="2" t="s">
        <v>24</v>
      </c>
      <c r="D28" s="2" t="s">
        <v>69</v>
      </c>
      <c r="E28" s="1" t="s">
        <v>71</v>
      </c>
      <c r="F28" s="17">
        <v>730</v>
      </c>
      <c r="G28" s="18"/>
      <c r="H28" s="19">
        <f t="shared" si="1"/>
        <v>0</v>
      </c>
    </row>
    <row r="29" spans="1:12">
      <c r="A29" s="111" t="s">
        <v>65</v>
      </c>
      <c r="B29" s="111"/>
      <c r="C29" s="111"/>
      <c r="D29" s="111"/>
      <c r="E29" s="111"/>
      <c r="F29" s="23">
        <v>4</v>
      </c>
      <c r="G29" s="24"/>
      <c r="H29" s="25">
        <f>F29*G29</f>
        <v>0</v>
      </c>
    </row>
    <row r="30" spans="1:12" s="28" customFormat="1">
      <c r="A30" s="26"/>
      <c r="B30" s="26"/>
      <c r="C30" s="26"/>
      <c r="D30" s="26"/>
      <c r="E30" s="26" t="s">
        <v>48</v>
      </c>
      <c r="F30" s="26"/>
      <c r="G30" s="26"/>
      <c r="H30" s="27">
        <f>SUM(H16:H29)</f>
        <v>0</v>
      </c>
    </row>
    <row r="31" spans="1:12" s="28" customFormat="1">
      <c r="A31" s="29"/>
      <c r="B31" s="112" t="s">
        <v>102</v>
      </c>
      <c r="C31" s="112"/>
      <c r="D31" s="112"/>
      <c r="E31" s="112"/>
      <c r="F31" s="112"/>
      <c r="G31" s="112"/>
      <c r="H31" s="113"/>
    </row>
    <row r="32" spans="1:12" s="28" customFormat="1">
      <c r="A32" s="29"/>
      <c r="B32" s="30"/>
      <c r="C32" s="31"/>
      <c r="D32" s="31"/>
      <c r="E32" s="31"/>
      <c r="F32" s="31"/>
      <c r="G32" s="31"/>
      <c r="H32" s="32">
        <f>G32*F32</f>
        <v>0</v>
      </c>
    </row>
    <row r="33" spans="1:8" s="28" customFormat="1">
      <c r="A33" s="29"/>
      <c r="B33" s="30"/>
      <c r="C33" s="31"/>
      <c r="D33" s="31"/>
      <c r="E33" s="31"/>
      <c r="F33" s="31"/>
      <c r="G33" s="31"/>
      <c r="H33" s="32">
        <f>G33*F33</f>
        <v>0</v>
      </c>
    </row>
    <row r="34" spans="1:8" s="28" customFormat="1">
      <c r="A34" s="29"/>
      <c r="B34" s="30"/>
      <c r="C34" s="31"/>
      <c r="D34" s="31"/>
      <c r="E34" s="31"/>
      <c r="F34" s="31"/>
      <c r="G34" s="31"/>
      <c r="H34" s="32">
        <f>G34*F34</f>
        <v>0</v>
      </c>
    </row>
    <row r="35" spans="1:8" s="28" customFormat="1">
      <c r="A35" s="29"/>
      <c r="B35" s="29"/>
      <c r="C35" s="33"/>
      <c r="D35" s="33"/>
      <c r="E35" s="33" t="s">
        <v>70</v>
      </c>
      <c r="F35" s="33"/>
      <c r="G35" s="33"/>
      <c r="H35" s="34">
        <f>H32+H33+H34</f>
        <v>0</v>
      </c>
    </row>
    <row r="36" spans="1:8">
      <c r="A36" s="96" t="s">
        <v>14</v>
      </c>
      <c r="B36" s="97"/>
      <c r="C36" s="97"/>
      <c r="D36" s="97"/>
      <c r="E36" s="97"/>
      <c r="F36" s="97"/>
      <c r="G36" s="97"/>
      <c r="H36" s="98"/>
    </row>
    <row r="37" spans="1:8">
      <c r="A37" s="99" t="s">
        <v>88</v>
      </c>
      <c r="B37" s="100"/>
      <c r="C37" s="100"/>
      <c r="D37" s="100"/>
      <c r="E37" s="100"/>
      <c r="F37" s="100"/>
      <c r="G37" s="100"/>
      <c r="H37" s="101"/>
    </row>
    <row r="38" spans="1:8">
      <c r="A38" s="77" t="s">
        <v>26</v>
      </c>
      <c r="B38" s="78" t="s">
        <v>26</v>
      </c>
      <c r="C38" s="2" t="s">
        <v>24</v>
      </c>
      <c r="D38" s="2" t="s">
        <v>6</v>
      </c>
      <c r="E38" s="2" t="s">
        <v>93</v>
      </c>
      <c r="F38" s="79">
        <v>30</v>
      </c>
      <c r="G38" s="18"/>
      <c r="H38" s="35">
        <f>F38*G38</f>
        <v>0</v>
      </c>
    </row>
    <row r="39" spans="1:8">
      <c r="A39" s="77"/>
      <c r="B39" s="78" t="s">
        <v>26</v>
      </c>
      <c r="C39" s="2" t="s">
        <v>24</v>
      </c>
      <c r="D39" s="2" t="s">
        <v>6</v>
      </c>
      <c r="E39" s="2" t="s">
        <v>95</v>
      </c>
      <c r="F39" s="79">
        <v>38</v>
      </c>
      <c r="G39" s="18"/>
      <c r="H39" s="35">
        <f>F39*G39</f>
        <v>0</v>
      </c>
    </row>
    <row r="40" spans="1:8">
      <c r="A40" s="77" t="s">
        <v>26</v>
      </c>
      <c r="B40" s="78" t="s">
        <v>26</v>
      </c>
      <c r="C40" s="2" t="s">
        <v>33</v>
      </c>
      <c r="D40" s="2" t="s">
        <v>6</v>
      </c>
      <c r="E40" s="3" t="s">
        <v>96</v>
      </c>
      <c r="F40" s="17">
        <v>38</v>
      </c>
      <c r="G40" s="18"/>
      <c r="H40" s="19">
        <f t="shared" ref="H40:H46" si="2">F40*G40</f>
        <v>0</v>
      </c>
    </row>
    <row r="41" spans="1:8">
      <c r="A41" s="77" t="s">
        <v>26</v>
      </c>
      <c r="B41" s="78">
        <v>1.3</v>
      </c>
      <c r="C41" s="2" t="s">
        <v>33</v>
      </c>
      <c r="D41" s="2" t="s">
        <v>4</v>
      </c>
      <c r="E41" s="3" t="s">
        <v>23</v>
      </c>
      <c r="F41" s="17">
        <v>50</v>
      </c>
      <c r="G41" s="18"/>
      <c r="H41" s="19">
        <f t="shared" si="2"/>
        <v>0</v>
      </c>
    </row>
    <row r="42" spans="1:8">
      <c r="A42" s="77" t="s">
        <v>26</v>
      </c>
      <c r="B42" s="78">
        <v>1.3</v>
      </c>
      <c r="C42" s="2" t="s">
        <v>33</v>
      </c>
      <c r="D42" s="2" t="s">
        <v>6</v>
      </c>
      <c r="E42" s="3" t="s">
        <v>103</v>
      </c>
      <c r="F42" s="17">
        <v>50</v>
      </c>
      <c r="G42" s="18"/>
      <c r="H42" s="19">
        <f t="shared" si="2"/>
        <v>0</v>
      </c>
    </row>
    <row r="43" spans="1:8">
      <c r="A43" s="77" t="s">
        <v>26</v>
      </c>
      <c r="B43" s="78" t="s">
        <v>26</v>
      </c>
      <c r="C43" s="2" t="s">
        <v>33</v>
      </c>
      <c r="D43" s="2" t="s">
        <v>6</v>
      </c>
      <c r="E43" s="3" t="s">
        <v>104</v>
      </c>
      <c r="F43" s="17">
        <v>50</v>
      </c>
      <c r="G43" s="18"/>
      <c r="H43" s="19">
        <f t="shared" si="2"/>
        <v>0</v>
      </c>
    </row>
    <row r="44" spans="1:8">
      <c r="A44" s="77" t="s">
        <v>26</v>
      </c>
      <c r="B44" s="78">
        <v>7</v>
      </c>
      <c r="C44" s="2" t="s">
        <v>33</v>
      </c>
      <c r="D44" s="2" t="s">
        <v>47</v>
      </c>
      <c r="E44" s="3" t="s">
        <v>94</v>
      </c>
      <c r="F44" s="17">
        <v>60</v>
      </c>
      <c r="G44" s="18"/>
      <c r="H44" s="19">
        <f t="shared" si="2"/>
        <v>0</v>
      </c>
    </row>
    <row r="45" spans="1:8">
      <c r="A45" s="77" t="s">
        <v>26</v>
      </c>
      <c r="B45" s="78">
        <v>7</v>
      </c>
      <c r="C45" s="2" t="s">
        <v>33</v>
      </c>
      <c r="D45" s="2" t="s">
        <v>47</v>
      </c>
      <c r="E45" s="3" t="s">
        <v>98</v>
      </c>
      <c r="F45" s="17">
        <v>60</v>
      </c>
      <c r="G45" s="18"/>
      <c r="H45" s="19">
        <f t="shared" si="2"/>
        <v>0</v>
      </c>
    </row>
    <row r="46" spans="1:8">
      <c r="A46" s="77" t="s">
        <v>27</v>
      </c>
      <c r="B46" s="78">
        <v>7</v>
      </c>
      <c r="C46" s="2" t="s">
        <v>33</v>
      </c>
      <c r="D46" s="2" t="s">
        <v>47</v>
      </c>
      <c r="E46" s="3" t="s">
        <v>22</v>
      </c>
      <c r="F46" s="17">
        <v>60</v>
      </c>
      <c r="G46" s="18"/>
      <c r="H46" s="19">
        <f t="shared" si="2"/>
        <v>0</v>
      </c>
    </row>
    <row r="47" spans="1:8">
      <c r="A47" s="77">
        <v>3.7</v>
      </c>
      <c r="B47" s="78" t="s">
        <v>26</v>
      </c>
      <c r="C47" s="2" t="s">
        <v>33</v>
      </c>
      <c r="D47" s="2" t="s">
        <v>47</v>
      </c>
      <c r="E47" s="3" t="s">
        <v>45</v>
      </c>
      <c r="F47" s="17">
        <v>60</v>
      </c>
      <c r="G47" s="18"/>
      <c r="H47" s="19">
        <f t="shared" ref="H47:H50" si="3">F47*G47</f>
        <v>0</v>
      </c>
    </row>
    <row r="48" spans="1:8">
      <c r="A48" s="77"/>
      <c r="B48" s="78" t="s">
        <v>91</v>
      </c>
      <c r="C48" s="2" t="s">
        <v>24</v>
      </c>
      <c r="D48" s="2" t="s">
        <v>47</v>
      </c>
      <c r="E48" s="3" t="s">
        <v>92</v>
      </c>
      <c r="F48" s="17">
        <v>60</v>
      </c>
      <c r="G48" s="18"/>
      <c r="H48" s="19">
        <f t="shared" si="3"/>
        <v>0</v>
      </c>
    </row>
    <row r="49" spans="1:8">
      <c r="A49" s="77">
        <v>3.7</v>
      </c>
      <c r="B49" s="78" t="s">
        <v>99</v>
      </c>
      <c r="C49" s="2" t="s">
        <v>33</v>
      </c>
      <c r="D49" s="2" t="s">
        <v>47</v>
      </c>
      <c r="E49" s="3" t="s">
        <v>46</v>
      </c>
      <c r="F49" s="17">
        <v>60</v>
      </c>
      <c r="G49" s="18"/>
      <c r="H49" s="19">
        <f t="shared" si="3"/>
        <v>0</v>
      </c>
    </row>
    <row r="50" spans="1:8">
      <c r="A50" s="77"/>
      <c r="B50" s="2"/>
      <c r="C50" s="2" t="s">
        <v>33</v>
      </c>
      <c r="D50" s="2" t="s">
        <v>69</v>
      </c>
      <c r="E50" s="3" t="s">
        <v>72</v>
      </c>
      <c r="F50" s="17">
        <v>730</v>
      </c>
      <c r="G50" s="18"/>
      <c r="H50" s="19">
        <f t="shared" si="3"/>
        <v>0</v>
      </c>
    </row>
    <row r="51" spans="1:8" ht="17" customHeight="1">
      <c r="A51" s="26"/>
      <c r="B51" s="26"/>
      <c r="C51" s="26"/>
      <c r="D51" s="26"/>
      <c r="E51" s="26" t="s">
        <v>53</v>
      </c>
      <c r="F51" s="26"/>
      <c r="G51" s="26"/>
      <c r="H51" s="27">
        <f>SUM(H38:H50)</f>
        <v>0</v>
      </c>
    </row>
    <row r="52" spans="1:8" s="36" customFormat="1" ht="19" customHeight="1">
      <c r="A52" s="93" t="s">
        <v>15</v>
      </c>
      <c r="B52" s="94"/>
      <c r="C52" s="94"/>
      <c r="D52" s="94"/>
      <c r="E52" s="94"/>
      <c r="F52" s="94"/>
      <c r="G52" s="94"/>
      <c r="H52" s="95"/>
    </row>
    <row r="53" spans="1:8" s="36" customFormat="1" ht="19" customHeight="1">
      <c r="A53" s="18"/>
      <c r="B53" s="18"/>
      <c r="C53" s="18"/>
      <c r="D53" s="2" t="s">
        <v>4</v>
      </c>
      <c r="E53" s="1" t="s">
        <v>37</v>
      </c>
      <c r="F53" s="17">
        <v>48</v>
      </c>
      <c r="G53" s="18"/>
      <c r="H53" s="19">
        <f t="shared" ref="H53:H59" si="4">SUM(F53*G53)</f>
        <v>0</v>
      </c>
    </row>
    <row r="54" spans="1:8" s="36" customFormat="1" ht="19" customHeight="1">
      <c r="A54" s="18"/>
      <c r="B54" s="18"/>
      <c r="C54" s="18"/>
      <c r="D54" s="2" t="s">
        <v>34</v>
      </c>
      <c r="E54" s="1" t="s">
        <v>35</v>
      </c>
      <c r="F54" s="17">
        <v>360</v>
      </c>
      <c r="G54" s="18"/>
      <c r="H54" s="19">
        <f t="shared" si="4"/>
        <v>0</v>
      </c>
    </row>
    <row r="55" spans="1:8" s="36" customFormat="1" ht="19" customHeight="1">
      <c r="A55" s="18"/>
      <c r="B55" s="18"/>
      <c r="C55" s="18"/>
      <c r="D55" s="2" t="s">
        <v>4</v>
      </c>
      <c r="E55" s="1" t="s">
        <v>76</v>
      </c>
      <c r="F55" s="17">
        <v>48</v>
      </c>
      <c r="G55" s="18"/>
      <c r="H55" s="19">
        <f t="shared" si="4"/>
        <v>0</v>
      </c>
    </row>
    <row r="56" spans="1:8" s="36" customFormat="1" ht="19" customHeight="1">
      <c r="A56" s="18"/>
      <c r="B56" s="18"/>
      <c r="C56" s="18"/>
      <c r="D56" s="2" t="s">
        <v>5</v>
      </c>
      <c r="E56" s="1" t="s">
        <v>77</v>
      </c>
      <c r="F56" s="17">
        <v>75</v>
      </c>
      <c r="G56" s="18"/>
      <c r="H56" s="19">
        <f t="shared" si="4"/>
        <v>0</v>
      </c>
    </row>
    <row r="57" spans="1:8" s="36" customFormat="1" ht="19" customHeight="1">
      <c r="A57" s="18"/>
      <c r="B57" s="18"/>
      <c r="C57" s="18"/>
      <c r="D57" s="2" t="s">
        <v>5</v>
      </c>
      <c r="E57" s="1" t="s">
        <v>78</v>
      </c>
      <c r="F57" s="17">
        <v>35</v>
      </c>
      <c r="G57" s="18"/>
      <c r="H57" s="19">
        <f t="shared" si="4"/>
        <v>0</v>
      </c>
    </row>
    <row r="58" spans="1:8" s="36" customFormat="1" ht="19" customHeight="1">
      <c r="A58" s="18"/>
      <c r="B58" s="18"/>
      <c r="C58" s="18"/>
      <c r="D58" s="2" t="s">
        <v>5</v>
      </c>
      <c r="E58" s="3" t="s">
        <v>79</v>
      </c>
      <c r="F58" s="17">
        <v>75</v>
      </c>
      <c r="G58" s="18"/>
      <c r="H58" s="19">
        <f t="shared" si="4"/>
        <v>0</v>
      </c>
    </row>
    <row r="59" spans="1:8" s="36" customFormat="1" ht="19" customHeight="1">
      <c r="A59" s="18"/>
      <c r="B59" s="18"/>
      <c r="C59" s="18"/>
      <c r="D59" s="2" t="s">
        <v>7</v>
      </c>
      <c r="E59" s="1" t="s">
        <v>8</v>
      </c>
      <c r="F59" s="17">
        <v>48</v>
      </c>
      <c r="G59" s="18"/>
      <c r="H59" s="19">
        <f t="shared" si="4"/>
        <v>0</v>
      </c>
    </row>
    <row r="60" spans="1:8" s="36" customFormat="1" ht="19" customHeight="1">
      <c r="A60" s="18"/>
      <c r="B60" s="18"/>
      <c r="C60" s="18"/>
      <c r="D60" s="18"/>
      <c r="E60" s="4" t="s">
        <v>62</v>
      </c>
      <c r="F60" s="37"/>
      <c r="G60" s="18"/>
      <c r="H60" s="19"/>
    </row>
    <row r="61" spans="1:8" s="36" customFormat="1" ht="19" customHeight="1">
      <c r="A61" s="18"/>
      <c r="B61" s="18"/>
      <c r="C61" s="18"/>
      <c r="D61" s="18"/>
      <c r="E61" s="4" t="s">
        <v>29</v>
      </c>
      <c r="F61" s="37"/>
      <c r="G61" s="18"/>
      <c r="H61" s="19">
        <f t="shared" ref="H61" si="5">SUM(F61*G61)</f>
        <v>0</v>
      </c>
    </row>
    <row r="62" spans="1:8" s="36" customFormat="1" ht="19" customHeight="1">
      <c r="A62" s="26"/>
      <c r="B62" s="26"/>
      <c r="C62" s="26"/>
      <c r="D62" s="26"/>
      <c r="E62" s="26" t="s">
        <v>54</v>
      </c>
      <c r="F62" s="26"/>
      <c r="G62" s="26"/>
      <c r="H62" s="27">
        <f>SUM(H53:H61)</f>
        <v>0</v>
      </c>
    </row>
    <row r="63" spans="1:8" ht="20" customHeight="1">
      <c r="A63" s="108" t="s">
        <v>89</v>
      </c>
      <c r="B63" s="109"/>
      <c r="C63" s="109"/>
      <c r="D63" s="109"/>
      <c r="E63" s="109"/>
      <c r="F63" s="109"/>
      <c r="G63" s="109"/>
      <c r="H63" s="110"/>
    </row>
    <row r="64" spans="1:8" ht="16">
      <c r="A64" s="38"/>
      <c r="B64" s="38"/>
      <c r="C64" s="38"/>
      <c r="D64" s="5" t="s">
        <v>17</v>
      </c>
      <c r="E64" s="5" t="s">
        <v>16</v>
      </c>
      <c r="F64" s="39">
        <v>20</v>
      </c>
      <c r="G64" s="40"/>
      <c r="H64" s="19">
        <f>G64*F64</f>
        <v>0</v>
      </c>
    </row>
    <row r="65" spans="1:15" ht="16">
      <c r="A65" s="38"/>
      <c r="B65" s="38"/>
      <c r="C65" s="38"/>
      <c r="D65" s="5"/>
      <c r="E65" s="5" t="s">
        <v>9</v>
      </c>
      <c r="F65" s="39">
        <v>450</v>
      </c>
      <c r="G65" s="40"/>
      <c r="H65" s="19">
        <f>G65*F65</f>
        <v>0</v>
      </c>
    </row>
    <row r="66" spans="1:15" ht="16">
      <c r="A66" s="38"/>
      <c r="B66" s="38"/>
      <c r="C66" s="38"/>
      <c r="D66" s="5"/>
      <c r="E66" s="5" t="s">
        <v>18</v>
      </c>
      <c r="F66" s="41">
        <v>350</v>
      </c>
      <c r="G66" s="40"/>
      <c r="H66" s="19">
        <f>G66*F66</f>
        <v>0</v>
      </c>
    </row>
    <row r="67" spans="1:15" ht="16">
      <c r="A67" s="38"/>
      <c r="B67" s="38"/>
      <c r="C67" s="38"/>
      <c r="D67" s="5"/>
      <c r="E67" s="5" t="s">
        <v>19</v>
      </c>
      <c r="F67" s="41">
        <v>25</v>
      </c>
      <c r="G67" s="40"/>
      <c r="H67" s="19">
        <f>G67*F67</f>
        <v>0</v>
      </c>
    </row>
    <row r="68" spans="1:15">
      <c r="A68" s="26"/>
      <c r="B68" s="26"/>
      <c r="C68" s="26"/>
      <c r="D68" s="26"/>
      <c r="E68" s="26" t="s">
        <v>55</v>
      </c>
      <c r="F68" s="26"/>
      <c r="G68" s="26"/>
      <c r="H68" s="27">
        <f>SUM(H64:H67)</f>
        <v>0</v>
      </c>
    </row>
    <row r="69" spans="1:15">
      <c r="A69" s="42"/>
      <c r="B69" s="42"/>
      <c r="C69" s="42"/>
      <c r="D69" s="42"/>
      <c r="E69" s="42"/>
      <c r="F69" s="43" t="s">
        <v>57</v>
      </c>
      <c r="G69" s="43" t="s">
        <v>58</v>
      </c>
      <c r="H69" s="43" t="s">
        <v>59</v>
      </c>
    </row>
    <row r="70" spans="1:15">
      <c r="A70" s="92" t="s">
        <v>49</v>
      </c>
      <c r="B70" s="92"/>
      <c r="C70" s="92"/>
      <c r="D70" s="92"/>
      <c r="E70" s="92"/>
      <c r="F70" s="44" t="s">
        <v>20</v>
      </c>
      <c r="G70" s="45">
        <f>H70/1.12</f>
        <v>0</v>
      </c>
      <c r="H70" s="45">
        <f>H30+H51+H35</f>
        <v>0</v>
      </c>
    </row>
    <row r="71" spans="1:15">
      <c r="A71" s="91" t="s">
        <v>50</v>
      </c>
      <c r="B71" s="91"/>
      <c r="C71" s="91"/>
      <c r="D71" s="91"/>
      <c r="E71" s="91"/>
      <c r="F71" s="46" t="s">
        <v>21</v>
      </c>
      <c r="G71" s="47">
        <f>H71/1.21</f>
        <v>0</v>
      </c>
      <c r="H71" s="47">
        <f>H62</f>
        <v>0</v>
      </c>
    </row>
    <row r="72" spans="1:15">
      <c r="A72" s="91" t="s">
        <v>51</v>
      </c>
      <c r="B72" s="91"/>
      <c r="C72" s="91"/>
      <c r="D72" s="91"/>
      <c r="E72" s="91"/>
      <c r="F72" s="46" t="s">
        <v>21</v>
      </c>
      <c r="G72" s="47">
        <f>H72/1.21</f>
        <v>0</v>
      </c>
      <c r="H72" s="47">
        <f>H68</f>
        <v>0</v>
      </c>
    </row>
    <row r="73" spans="1:15" s="36" customFormat="1" ht="19" customHeight="1">
      <c r="A73" s="90" t="s">
        <v>52</v>
      </c>
      <c r="B73" s="90"/>
      <c r="C73" s="90"/>
      <c r="D73" s="90"/>
      <c r="E73" s="90"/>
      <c r="F73" s="48"/>
      <c r="G73" s="49">
        <f>SUM(G70:G72)</f>
        <v>0</v>
      </c>
      <c r="H73" s="49">
        <f>SUM(H70:H72)</f>
        <v>0</v>
      </c>
    </row>
    <row r="74" spans="1:15" ht="10" customHeight="1">
      <c r="A74" s="50"/>
      <c r="B74" s="50"/>
      <c r="C74" s="51"/>
      <c r="D74" s="51"/>
      <c r="E74" s="52"/>
      <c r="F74" s="51"/>
      <c r="G74" s="51"/>
      <c r="H74" s="51"/>
    </row>
    <row r="75" spans="1:15" ht="18" customHeight="1">
      <c r="A75" s="104" t="s">
        <v>30</v>
      </c>
      <c r="B75" s="104"/>
      <c r="C75" s="104"/>
      <c r="D75" s="104"/>
      <c r="E75" s="104"/>
      <c r="F75" s="53">
        <v>10</v>
      </c>
      <c r="G75" s="54"/>
      <c r="H75" s="53">
        <f>G75*F75</f>
        <v>0</v>
      </c>
    </row>
    <row r="76" spans="1:15" ht="18" customHeight="1">
      <c r="A76" s="104" t="s">
        <v>31</v>
      </c>
      <c r="B76" s="104"/>
      <c r="C76" s="104"/>
      <c r="D76" s="104"/>
      <c r="E76" s="104"/>
      <c r="F76" s="55">
        <v>10</v>
      </c>
      <c r="G76" s="56"/>
      <c r="H76" s="55">
        <f>G76*F76</f>
        <v>0</v>
      </c>
    </row>
    <row r="77" spans="1:15" ht="18" customHeight="1">
      <c r="A77" s="80" t="s">
        <v>32</v>
      </c>
      <c r="B77" s="80"/>
      <c r="C77" s="80"/>
      <c r="D77" s="80"/>
      <c r="E77" s="80"/>
      <c r="F77" s="57"/>
      <c r="G77" s="58"/>
      <c r="H77" s="59">
        <f>H75-H76</f>
        <v>0</v>
      </c>
    </row>
    <row r="78" spans="1:15" ht="21" customHeight="1">
      <c r="A78" s="60"/>
      <c r="B78" s="60"/>
      <c r="C78" s="51"/>
      <c r="D78" s="51"/>
      <c r="E78" s="61" t="s">
        <v>56</v>
      </c>
      <c r="F78" s="51"/>
      <c r="G78" s="51"/>
      <c r="H78" s="51"/>
    </row>
    <row r="79" spans="1:15" ht="16" customHeight="1">
      <c r="A79" s="62"/>
      <c r="B79" s="62"/>
      <c r="C79" s="63"/>
      <c r="D79" s="51"/>
      <c r="E79" s="52"/>
      <c r="F79" s="63"/>
      <c r="G79" s="51" t="s">
        <v>97</v>
      </c>
      <c r="H79" s="63"/>
      <c r="K79" s="64"/>
      <c r="L79" s="64"/>
      <c r="M79" s="64"/>
      <c r="N79" s="65"/>
    </row>
    <row r="80" spans="1:15">
      <c r="D80" s="68"/>
      <c r="E80" s="69"/>
      <c r="K80" s="65"/>
      <c r="L80" s="64"/>
      <c r="M80" s="64"/>
      <c r="N80" s="64"/>
      <c r="O80" s="65"/>
    </row>
    <row r="81" spans="5:15">
      <c r="E81" s="70"/>
      <c r="K81" s="65"/>
      <c r="L81" s="64"/>
      <c r="M81" s="64"/>
      <c r="N81" s="64"/>
      <c r="O81" s="65"/>
    </row>
    <row r="82" spans="5:15">
      <c r="E82" s="70"/>
      <c r="K82" s="65"/>
      <c r="L82" s="64"/>
      <c r="M82" s="64"/>
      <c r="N82" s="64"/>
      <c r="O82" s="65"/>
    </row>
    <row r="83" spans="5:15">
      <c r="E83" s="70"/>
      <c r="K83" s="65"/>
      <c r="L83" s="64"/>
      <c r="M83" s="64"/>
      <c r="N83" s="64"/>
      <c r="O83" s="65"/>
    </row>
    <row r="84" spans="5:15">
      <c r="E84" s="70"/>
      <c r="K84" s="65"/>
      <c r="L84" s="64"/>
      <c r="M84" s="64"/>
      <c r="N84" s="64"/>
      <c r="O84" s="65"/>
    </row>
    <row r="85" spans="5:15">
      <c r="E85" s="70"/>
      <c r="K85" s="65"/>
      <c r="L85" s="64"/>
      <c r="M85" s="64"/>
      <c r="N85" s="64"/>
      <c r="O85" s="65"/>
    </row>
    <row r="86" spans="5:15">
      <c r="E86" s="70"/>
      <c r="K86" s="65"/>
      <c r="L86" s="64"/>
      <c r="M86" s="64"/>
      <c r="N86" s="64"/>
      <c r="O86" s="65"/>
    </row>
    <row r="87" spans="5:15">
      <c r="E87" s="70"/>
      <c r="K87" s="65"/>
      <c r="L87" s="64"/>
      <c r="M87" s="64"/>
      <c r="N87" s="64"/>
      <c r="O87" s="65"/>
    </row>
    <row r="88" spans="5:15">
      <c r="E88" s="70"/>
      <c r="K88" s="65"/>
      <c r="L88" s="64"/>
      <c r="M88" s="64"/>
      <c r="N88" s="64"/>
      <c r="O88" s="65"/>
    </row>
    <row r="89" spans="5:15">
      <c r="E89" s="70"/>
      <c r="K89" s="65"/>
      <c r="L89" s="64"/>
      <c r="M89" s="64"/>
      <c r="N89" s="64"/>
      <c r="O89" s="65"/>
    </row>
    <row r="90" spans="5:15">
      <c r="E90" s="70"/>
      <c r="K90" s="65"/>
      <c r="L90" s="64"/>
      <c r="M90" s="64"/>
      <c r="N90" s="64"/>
      <c r="O90" s="65"/>
    </row>
    <row r="91" spans="5:15">
      <c r="E91" s="70"/>
      <c r="K91" s="65"/>
      <c r="L91" s="64"/>
      <c r="M91" s="64"/>
      <c r="N91" s="64"/>
      <c r="O91" s="65"/>
    </row>
    <row r="92" spans="5:15">
      <c r="E92" s="70"/>
      <c r="K92" s="65"/>
      <c r="L92" s="64"/>
      <c r="M92" s="64"/>
      <c r="N92" s="64"/>
      <c r="O92" s="65"/>
    </row>
    <row r="93" spans="5:15">
      <c r="E93" s="70"/>
      <c r="K93" s="65"/>
      <c r="L93" s="64"/>
      <c r="M93" s="64"/>
    </row>
    <row r="94" spans="5:15">
      <c r="E94" s="70"/>
    </row>
    <row r="95" spans="5:15">
      <c r="E95" s="70"/>
    </row>
    <row r="96" spans="5:15">
      <c r="E96" s="70"/>
    </row>
    <row r="97" spans="5:5">
      <c r="E97" s="70"/>
    </row>
    <row r="98" spans="5:5">
      <c r="E98" s="70"/>
    </row>
    <row r="99" spans="5:5">
      <c r="E99" s="71"/>
    </row>
    <row r="100" spans="5:5">
      <c r="E100" s="70"/>
    </row>
    <row r="101" spans="5:5">
      <c r="E101" s="70"/>
    </row>
    <row r="102" spans="5:5">
      <c r="E102" s="72"/>
    </row>
    <row r="103" spans="5:5">
      <c r="E103" s="73"/>
    </row>
    <row r="104" spans="5:5">
      <c r="E104" s="72"/>
    </row>
    <row r="105" spans="5:5">
      <c r="E105" s="72"/>
    </row>
    <row r="106" spans="5:5">
      <c r="E106" s="70"/>
    </row>
    <row r="108" spans="5:5">
      <c r="E108" s="74"/>
    </row>
    <row r="109" spans="5:5">
      <c r="E109" s="75"/>
    </row>
    <row r="110" spans="5:5">
      <c r="E110" s="75"/>
    </row>
    <row r="111" spans="5:5">
      <c r="E111" s="76"/>
    </row>
    <row r="112" spans="5:5">
      <c r="E112" s="75"/>
    </row>
    <row r="113" spans="5:5">
      <c r="E113" s="76"/>
    </row>
  </sheetData>
  <sheetProtection selectLockedCells="1"/>
  <mergeCells count="35">
    <mergeCell ref="E6:H6"/>
    <mergeCell ref="B4:D4"/>
    <mergeCell ref="E4:H4"/>
    <mergeCell ref="B5:D5"/>
    <mergeCell ref="E5:H5"/>
    <mergeCell ref="B6:D6"/>
    <mergeCell ref="B31:H31"/>
    <mergeCell ref="B7:D7"/>
    <mergeCell ref="B8:D8"/>
    <mergeCell ref="E7:H7"/>
    <mergeCell ref="E8:H8"/>
    <mergeCell ref="B9:D9"/>
    <mergeCell ref="E9:H9"/>
    <mergeCell ref="B11:D11"/>
    <mergeCell ref="E11:H11"/>
    <mergeCell ref="B12:D12"/>
    <mergeCell ref="E12:H12"/>
    <mergeCell ref="B10:D10"/>
    <mergeCell ref="E10:H10"/>
    <mergeCell ref="A77:E77"/>
    <mergeCell ref="A1:H2"/>
    <mergeCell ref="A3:H3"/>
    <mergeCell ref="A73:E73"/>
    <mergeCell ref="A72:E72"/>
    <mergeCell ref="A71:E71"/>
    <mergeCell ref="A70:E70"/>
    <mergeCell ref="A52:H52"/>
    <mergeCell ref="A36:H36"/>
    <mergeCell ref="A37:H37"/>
    <mergeCell ref="B13:H13"/>
    <mergeCell ref="A75:E75"/>
    <mergeCell ref="A76:E76"/>
    <mergeCell ref="A15:H15"/>
    <mergeCell ref="A63:H63"/>
    <mergeCell ref="A29:E29"/>
  </mergeCells>
  <phoneticPr fontId="3" type="noConversion"/>
  <hyperlinks>
    <hyperlink ref="B13" r:id="rId1" display="techtower@equifarm.cz" xr:uid="{1FE08893-6D52-5B4C-9445-A1C669CB746B}"/>
  </hyperlinks>
  <pageMargins left="0.7" right="0.7" top="0.4" bottom="0.4" header="0.3" footer="0.3"/>
  <pageSetup paperSize="9" scale="6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Plzeň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EQF Daikin</dc:creator>
  <cp:lastModifiedBy>Monika Pružinská</cp:lastModifiedBy>
  <cp:lastPrinted>2024-09-28T09:15:00Z</cp:lastPrinted>
  <dcterms:created xsi:type="dcterms:W3CDTF">2023-10-24T07:28:28Z</dcterms:created>
  <dcterms:modified xsi:type="dcterms:W3CDTF">2025-10-08T12:57:07Z</dcterms:modified>
</cp:coreProperties>
</file>